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災害時地域医療支援教育センター Dropbox\災害時地域医療支援教育センター チーム フォルダ\災害時実践力強化事業（岩手県から委託）\R6年度実践力\05 20250114 岩手災害医療ロジスティクス研修\"/>
    </mc:Choice>
  </mc:AlternateContent>
  <xr:revisionPtr revIDLastSave="0" documentId="13_ncr:1_{BD983BA2-854E-41DD-8455-F44B2776F61D}" xr6:coauthVersionLast="47" xr6:coauthVersionMax="47" xr10:uidLastSave="{00000000-0000-0000-0000-000000000000}"/>
  <bookViews>
    <workbookView xWindow="-120" yWindow="-120" windowWidth="24240" windowHeight="17640" xr2:uid="{332CA301-F5D2-4F62-8EA9-27FF7CB497C3}"/>
  </bookViews>
  <sheets>
    <sheet name="受講申込書" sheetId="1" r:id="rId1"/>
  </sheets>
  <definedNames>
    <definedName name="_xlnm.Print_Area" localSheetId="0">受講申込書!$A$1:$L$28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1" l="1"/>
  <c r="N4" i="1"/>
  <c r="N25" i="1"/>
  <c r="N1" i="1" l="1" a="1"/>
  <c r="N1" i="1" s="1"/>
  <c r="A1" i="1" s="1"/>
  <c r="N19" i="1"/>
  <c r="N18" i="1"/>
  <c r="N14" i="1"/>
  <c r="Q10" i="1"/>
  <c r="Q9" i="1"/>
  <c r="Q8" i="1"/>
  <c r="Q7" i="1"/>
  <c r="Q6" i="1"/>
  <c r="Q5" i="1"/>
  <c r="P10" i="1"/>
  <c r="P9" i="1"/>
  <c r="P8" i="1"/>
  <c r="P7" i="1"/>
  <c r="P6" i="1"/>
  <c r="P5" i="1"/>
  <c r="O10" i="1"/>
  <c r="O9" i="1"/>
  <c r="O8" i="1"/>
  <c r="O7" i="1"/>
  <c r="O6" i="1"/>
  <c r="O5" i="1"/>
  <c r="K10" i="1"/>
  <c r="K9" i="1"/>
  <c r="K8" i="1"/>
  <c r="K7" i="1"/>
  <c r="K6" i="1"/>
  <c r="K5" i="1"/>
  <c r="G10" i="1"/>
  <c r="G9" i="1"/>
  <c r="G8" i="1"/>
  <c r="G7" i="1"/>
  <c r="G6" i="1"/>
  <c r="G5" i="1"/>
  <c r="C10" i="1"/>
  <c r="C9" i="1"/>
  <c r="C8" i="1"/>
  <c r="C7" i="1"/>
  <c r="C6" i="1"/>
  <c r="C5" i="1"/>
  <c r="O2" i="1"/>
  <c r="N2" i="1"/>
  <c r="N7" i="1" l="1"/>
  <c r="N6" i="1" s="1"/>
  <c r="N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<sst xmlns="http://schemas.openxmlformats.org/spreadsheetml/2006/main" count="82" uniqueCount="54">
  <si>
    <t>申込日</t>
    <rPh sb="0" eb="3">
      <t>モウシコミビ</t>
    </rPh>
    <phoneticPr fontId="1"/>
  </si>
  <si>
    <t>令和</t>
    <rPh sb="0" eb="2">
      <t>レイワ</t>
    </rPh>
    <phoneticPr fontId="1"/>
  </si>
  <si>
    <t>年</t>
    <rPh sb="0" eb="1">
      <t>ネン</t>
    </rPh>
    <phoneticPr fontId="1"/>
  </si>
  <si>
    <t>月</t>
    <rPh sb="0" eb="1">
      <t>ツキ</t>
    </rPh>
    <phoneticPr fontId="1"/>
  </si>
  <si>
    <t>日</t>
    <rPh sb="0" eb="1">
      <t>ニチ</t>
    </rPh>
    <phoneticPr fontId="1"/>
  </si>
  <si>
    <t>ふりがな</t>
    <phoneticPr fontId="1"/>
  </si>
  <si>
    <t>氏名</t>
    <rPh sb="0" eb="2">
      <t>シメイ</t>
    </rPh>
    <phoneticPr fontId="1"/>
  </si>
  <si>
    <t>勤務先</t>
    <rPh sb="0" eb="3">
      <t>キンムサキ</t>
    </rPh>
    <phoneticPr fontId="1"/>
  </si>
  <si>
    <t>男性</t>
    <rPh sb="0" eb="2">
      <t>ダンセイ</t>
    </rPh>
    <phoneticPr fontId="1"/>
  </si>
  <si>
    <t>女性</t>
    <rPh sb="0" eb="2">
      <t>ジョセイ</t>
    </rPh>
    <phoneticPr fontId="1"/>
  </si>
  <si>
    <t>□</t>
  </si>
  <si>
    <t>医師</t>
    <rPh sb="0" eb="2">
      <t>イシ</t>
    </rPh>
    <phoneticPr fontId="1"/>
  </si>
  <si>
    <t>看護師</t>
    <rPh sb="0" eb="3">
      <t>カンゴシ</t>
    </rPh>
    <phoneticPr fontId="1"/>
  </si>
  <si>
    <t>薬剤師</t>
    <rPh sb="0" eb="3">
      <t>ヤクザイシ</t>
    </rPh>
    <phoneticPr fontId="1"/>
  </si>
  <si>
    <t>診療放射線技師</t>
    <rPh sb="0" eb="7">
      <t>シンリョウホウシャセンギシ</t>
    </rPh>
    <phoneticPr fontId="1"/>
  </si>
  <si>
    <t>臨床検査技師</t>
    <rPh sb="0" eb="6">
      <t>リンショウケンサギシ</t>
    </rPh>
    <phoneticPr fontId="1"/>
  </si>
  <si>
    <t>理学療法士</t>
    <rPh sb="0" eb="5">
      <t>リガクリョウホウシ</t>
    </rPh>
    <phoneticPr fontId="1"/>
  </si>
  <si>
    <t>作業療法士</t>
    <rPh sb="0" eb="5">
      <t>サギョウリョウホウシ</t>
    </rPh>
    <phoneticPr fontId="1"/>
  </si>
  <si>
    <t>事務員</t>
    <rPh sb="0" eb="3">
      <t>ジムイン</t>
    </rPh>
    <phoneticPr fontId="1"/>
  </si>
  <si>
    <t>教員</t>
    <rPh sb="0" eb="2">
      <t>キョウイン</t>
    </rPh>
    <phoneticPr fontId="1"/>
  </si>
  <si>
    <t>学生</t>
    <rPh sb="0" eb="2">
      <t>ガクセイ</t>
    </rPh>
    <phoneticPr fontId="1"/>
  </si>
  <si>
    <t>消防職員</t>
    <rPh sb="0" eb="4">
      <t>ショウボウショクイン</t>
    </rPh>
    <phoneticPr fontId="1"/>
  </si>
  <si>
    <t>性別</t>
    <rPh sb="0" eb="2">
      <t>セイベツ</t>
    </rPh>
    <phoneticPr fontId="1"/>
  </si>
  <si>
    <t>自衛隊職員</t>
    <rPh sb="0" eb="3">
      <t>ジエイタイ</t>
    </rPh>
    <rPh sb="3" eb="5">
      <t>ショクイン</t>
    </rPh>
    <phoneticPr fontId="1"/>
  </si>
  <si>
    <t>保健師</t>
    <rPh sb="0" eb="3">
      <t>ホケンシ</t>
    </rPh>
    <phoneticPr fontId="1"/>
  </si>
  <si>
    <t>行政職員</t>
    <rPh sb="0" eb="2">
      <t>ギョウセイ</t>
    </rPh>
    <rPh sb="2" eb="4">
      <t>ショクイン</t>
    </rPh>
    <phoneticPr fontId="1"/>
  </si>
  <si>
    <t>その他</t>
    <rPh sb="2" eb="3">
      <t>タ</t>
    </rPh>
    <phoneticPr fontId="1"/>
  </si>
  <si>
    <t>）</t>
    <phoneticPr fontId="1"/>
  </si>
  <si>
    <t>電話番号</t>
    <rPh sb="0" eb="4">
      <t>デンワバンゴウ</t>
    </rPh>
    <phoneticPr fontId="1"/>
  </si>
  <si>
    <t>職種</t>
    <rPh sb="0" eb="2">
      <t>ショクシュ</t>
    </rPh>
    <phoneticPr fontId="1"/>
  </si>
  <si>
    <t>勤務先名</t>
    <rPh sb="0" eb="3">
      <t>キンムサキ</t>
    </rPh>
    <rPh sb="3" eb="4">
      <t>メイ</t>
    </rPh>
    <phoneticPr fontId="1"/>
  </si>
  <si>
    <t>携帯電話</t>
    <rPh sb="0" eb="4">
      <t>ケイタイデンワ</t>
    </rPh>
    <phoneticPr fontId="1"/>
  </si>
  <si>
    <t>―</t>
    <phoneticPr fontId="1"/>
  </si>
  <si>
    <t>メールアドレス</t>
    <phoneticPr fontId="1"/>
  </si>
  <si>
    <t>その他の詳細（</t>
    <rPh sb="2" eb="3">
      <t>タ</t>
    </rPh>
    <rPh sb="4" eb="6">
      <t>ショウサイ</t>
    </rPh>
    <phoneticPr fontId="1"/>
  </si>
  <si>
    <t>海保職員</t>
    <rPh sb="0" eb="4">
      <t>カイホショクイン</t>
    </rPh>
    <phoneticPr fontId="1"/>
  </si>
  <si>
    <t>〒</t>
    <phoneticPr fontId="1"/>
  </si>
  <si>
    <t>勤務先
住所</t>
    <rPh sb="0" eb="3">
      <t>キンムサキ</t>
    </rPh>
    <rPh sb="4" eb="6">
      <t>ジュウショ</t>
    </rPh>
    <phoneticPr fontId="1"/>
  </si>
  <si>
    <t>自宅住所</t>
    <rPh sb="0" eb="2">
      <t>ジタク</t>
    </rPh>
    <rPh sb="2" eb="4">
      <t>ジュウショ</t>
    </rPh>
    <phoneticPr fontId="1"/>
  </si>
  <si>
    <t>■ 個人情報の保護について</t>
    <rPh sb="2" eb="6">
      <t>コジンジョウホウ</t>
    </rPh>
    <rPh sb="7" eb="9">
      <t>ホゴ</t>
    </rPh>
    <phoneticPr fontId="1"/>
  </si>
  <si>
    <t>未チェック</t>
    <rPh sb="0" eb="1">
      <t>ミ</t>
    </rPh>
    <phoneticPr fontId="1"/>
  </si>
  <si>
    <t>臨床工学技士</t>
    <rPh sb="0" eb="4">
      <t>リンショウコウガク</t>
    </rPh>
    <rPh sb="4" eb="6">
      <t>ギシ</t>
    </rPh>
    <phoneticPr fontId="1"/>
  </si>
  <si>
    <t>警察職員</t>
    <rPh sb="0" eb="2">
      <t>ケイサツ</t>
    </rPh>
    <rPh sb="2" eb="4">
      <t>ショクイン</t>
    </rPh>
    <phoneticPr fontId="1"/>
  </si>
  <si>
    <t>令和６年度　岩手災害医療ロジスティクス研修</t>
    <rPh sb="0" eb="2">
      <t>レイワ</t>
    </rPh>
    <rPh sb="3" eb="5">
      <t>ネンド</t>
    </rPh>
    <rPh sb="6" eb="8">
      <t>イワテ</t>
    </rPh>
    <rPh sb="8" eb="12">
      <t>サイガイイリョウ</t>
    </rPh>
    <rPh sb="19" eb="21">
      <t>ケンシュウ</t>
    </rPh>
    <phoneticPr fontId="1"/>
  </si>
  <si>
    <t>【ご注意ください】
・上記メールアドレスにsaigai@j.iwate-med.ac.jpから受講申込受付完了および研修に関するご案内等のお知らせを
　メール致します。添付資料を受取可能なアドレスを記載してください。
　また、携帯電話アドレスの場合は、前述のドメインの受信設定をしてください。受信拒否されてメールが届かない場合があ
　ります。</t>
    <rPh sb="2" eb="4">
      <t>チュウイ</t>
    </rPh>
    <rPh sb="11" eb="13">
      <t>ジョウキ</t>
    </rPh>
    <rPh sb="47" eb="49">
      <t>ジュコウ</t>
    </rPh>
    <rPh sb="49" eb="51">
      <t>モウシコミ</t>
    </rPh>
    <rPh sb="51" eb="55">
      <t>ウケツケカンリョウ</t>
    </rPh>
    <rPh sb="58" eb="60">
      <t>ケンシュウ</t>
    </rPh>
    <rPh sb="61" eb="62">
      <t>カン</t>
    </rPh>
    <rPh sb="65" eb="67">
      <t>アンナイ</t>
    </rPh>
    <rPh sb="67" eb="68">
      <t>ナド</t>
    </rPh>
    <rPh sb="70" eb="71">
      <t>シ</t>
    </rPh>
    <rPh sb="83" eb="87">
      <t>テンプシリョウ</t>
    </rPh>
    <rPh sb="88" eb="90">
      <t>ウケトリ</t>
    </rPh>
    <rPh sb="90" eb="92">
      <t>カノウ</t>
    </rPh>
    <rPh sb="98" eb="100">
      <t>キサイ</t>
    </rPh>
    <rPh sb="112" eb="116">
      <t>ケイタイデンワ</t>
    </rPh>
    <rPh sb="121" eb="123">
      <t>バアイ</t>
    </rPh>
    <rPh sb="125" eb="127">
      <t>ゼンジュツ</t>
    </rPh>
    <rPh sb="133" eb="135">
      <t>ジュシン</t>
    </rPh>
    <rPh sb="135" eb="137">
      <t>セッテイ</t>
    </rPh>
    <rPh sb="145" eb="149">
      <t>ジュシンキョヒ</t>
    </rPh>
    <rPh sb="156" eb="157">
      <t>トド</t>
    </rPh>
    <rPh sb="160" eb="162">
      <t>バアイ</t>
    </rPh>
    <phoneticPr fontId="1"/>
  </si>
  <si>
    <t>受講申込書にご記入いただいた情報は、当研修の実施に際し必要な連絡や参加者名簿等を作成するための情報として利用し、その他の目的には利用いたしません。また研修会の様子を写真・動画撮影しますが、大学の刊行物およびHP等に掲載するために理容師、その他の目的には利用致しません。
本受講申込書のご提出をもって、上記内容にご承諾いただいたものとします。
本学の個人情報保護方針については、右記URLをご参照ください。　https://www.iwate-med.ac.jp/privacy/</t>
    <rPh sb="0" eb="5">
      <t>ジュコウモウシコミショ</t>
    </rPh>
    <rPh sb="7" eb="9">
      <t>キニュウ</t>
    </rPh>
    <rPh sb="14" eb="16">
      <t>ジョウホウ</t>
    </rPh>
    <rPh sb="18" eb="21">
      <t>トウケンシュウ</t>
    </rPh>
    <rPh sb="22" eb="24">
      <t>ジッシ</t>
    </rPh>
    <rPh sb="25" eb="26">
      <t>サイ</t>
    </rPh>
    <rPh sb="27" eb="29">
      <t>ヒツヨウ</t>
    </rPh>
    <rPh sb="30" eb="32">
      <t>レンラク</t>
    </rPh>
    <rPh sb="33" eb="36">
      <t>サンカシャ</t>
    </rPh>
    <rPh sb="36" eb="38">
      <t>メイボ</t>
    </rPh>
    <rPh sb="38" eb="39">
      <t>ナド</t>
    </rPh>
    <rPh sb="40" eb="42">
      <t>サクセイ</t>
    </rPh>
    <rPh sb="47" eb="49">
      <t>ジョウホウ</t>
    </rPh>
    <rPh sb="53" eb="55">
      <t>リヨウ</t>
    </rPh>
    <rPh sb="59" eb="60">
      <t>タ</t>
    </rPh>
    <rPh sb="61" eb="63">
      <t>モクテキ</t>
    </rPh>
    <rPh sb="65" eb="67">
      <t>リヨウ</t>
    </rPh>
    <rPh sb="76" eb="79">
      <t>ケンシュウカイ</t>
    </rPh>
    <rPh sb="80" eb="82">
      <t>ヨウス</t>
    </rPh>
    <rPh sb="83" eb="85">
      <t>シャシン</t>
    </rPh>
    <rPh sb="86" eb="88">
      <t>ドウガ</t>
    </rPh>
    <rPh sb="88" eb="90">
      <t>サツエイ</t>
    </rPh>
    <rPh sb="95" eb="97">
      <t>ダイガク</t>
    </rPh>
    <rPh sb="98" eb="101">
      <t>カンコウブツ</t>
    </rPh>
    <rPh sb="106" eb="107">
      <t>ナド</t>
    </rPh>
    <rPh sb="108" eb="110">
      <t>ケイサイ</t>
    </rPh>
    <rPh sb="115" eb="118">
      <t>リヨウシ</t>
    </rPh>
    <rPh sb="121" eb="122">
      <t>ホカ</t>
    </rPh>
    <rPh sb="123" eb="125">
      <t>モクテキ</t>
    </rPh>
    <rPh sb="127" eb="129">
      <t>リヨウ</t>
    </rPh>
    <rPh sb="129" eb="130">
      <t>イタ</t>
    </rPh>
    <rPh sb="136" eb="139">
      <t>ホンジュコウ</t>
    </rPh>
    <rPh sb="139" eb="142">
      <t>モウシコミショ</t>
    </rPh>
    <rPh sb="144" eb="146">
      <t>テイシュツ</t>
    </rPh>
    <rPh sb="151" eb="153">
      <t>ジョウキ</t>
    </rPh>
    <rPh sb="153" eb="155">
      <t>ナイヨウ</t>
    </rPh>
    <rPh sb="157" eb="159">
      <t>ショウダク</t>
    </rPh>
    <rPh sb="172" eb="174">
      <t>ホンガク</t>
    </rPh>
    <rPh sb="175" eb="179">
      <t>コジンジョウホウ</t>
    </rPh>
    <rPh sb="179" eb="181">
      <t>ホゴ</t>
    </rPh>
    <rPh sb="181" eb="183">
      <t>ホウシン</t>
    </rPh>
    <rPh sb="189" eb="190">
      <t>ミギ</t>
    </rPh>
    <rPh sb="190" eb="191">
      <t>キ</t>
    </rPh>
    <rPh sb="196" eb="198">
      <t>サンショウ</t>
    </rPh>
    <phoneticPr fontId="1"/>
  </si>
  <si>
    <t>役職名</t>
    <rPh sb="0" eb="3">
      <t>ヤクショクメイ</t>
    </rPh>
    <phoneticPr fontId="1"/>
  </si>
  <si>
    <t>所属部署名</t>
    <rPh sb="0" eb="2">
      <t>ショゾク</t>
    </rPh>
    <rPh sb="2" eb="4">
      <t>ブショ</t>
    </rPh>
    <rPh sb="4" eb="5">
      <t>メイ</t>
    </rPh>
    <phoneticPr fontId="1"/>
  </si>
  <si>
    <t>■ 衛星携帯電話の持参について</t>
    <rPh sb="2" eb="8">
      <t>エイセイケイタイデンワ</t>
    </rPh>
    <rPh sb="9" eb="11">
      <t>ジサン</t>
    </rPh>
    <phoneticPr fontId="1"/>
  </si>
  <si>
    <t>衛星携帯電話</t>
    <rPh sb="0" eb="6">
      <t>エイセイケイタイデンワ</t>
    </rPh>
    <phoneticPr fontId="1"/>
  </si>
  <si>
    <t>持参できる</t>
    <rPh sb="0" eb="2">
      <t>ジサン</t>
    </rPh>
    <phoneticPr fontId="1"/>
  </si>
  <si>
    <t>持参できない</t>
    <rPh sb="0" eb="2">
      <t>ジサン</t>
    </rPh>
    <phoneticPr fontId="1"/>
  </si>
  <si>
    <t>機種名</t>
    <rPh sb="0" eb="3">
      <t>キシュメイ</t>
    </rPh>
    <phoneticPr fontId="1"/>
  </si>
  <si>
    <t>・カリキュラムの中に、衛星携帯電話の実習がございます。当センター所有の衛星携帯電話を使用しての実習となりますが、貴施設で衛星携帯電話をお持ちの際は、ご持参いただければ使用方法をご説明いたします。是非ご持参ください。</t>
    <rPh sb="8" eb="9">
      <t>ナカ</t>
    </rPh>
    <rPh sb="11" eb="17">
      <t>エイセイケイタイデンワ</t>
    </rPh>
    <rPh sb="18" eb="20">
      <t>ジッシュウ</t>
    </rPh>
    <rPh sb="27" eb="28">
      <t>トウ</t>
    </rPh>
    <rPh sb="32" eb="34">
      <t>ショユウ</t>
    </rPh>
    <rPh sb="35" eb="41">
      <t>エイセイケイタイデンワ</t>
    </rPh>
    <rPh sb="42" eb="44">
      <t>シヨウ</t>
    </rPh>
    <rPh sb="47" eb="49">
      <t>ジッシュウ</t>
    </rPh>
    <rPh sb="56" eb="59">
      <t>キシセツ</t>
    </rPh>
    <rPh sb="60" eb="66">
      <t>エイセイケイタイデンワ</t>
    </rPh>
    <rPh sb="68" eb="69">
      <t>モ</t>
    </rPh>
    <rPh sb="71" eb="72">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</si>
</sst>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8"/>
      <color theme="1"/>
      <name val="Meiryo UI"/>
      <family val="2"/>
      <charset val="128"/>
    </font>
    <font>
      <sz val="6"/>
      <name val="Meiryo UI"/>
      <family val="2"/>
      <charset val="128"/>
    </font>
    <font>
      <u/>
      <sz val="8"/>
      <color theme="10"/>
      <name val="Meiryo UI"/>
      <family val="2"/>
      <charset val="128"/>
    </font>
    <font>
      <sz val="10"/>
      <color theme="1"/>
      <name val="Meiryo UI"/>
      <family val="2"/>
      <charset val="128"/>
    </font>
    <font>
      <sz val="14"/>
      <color theme="1"/>
      <name val="Meiryo UI"/>
      <family val="2"/>
      <charset val="128"/>
    </font>
    <font>
      <sz val="10"/>
      <color rgb="FFFF0000"/>
      <name val="Meiryo UI"/>
      <family val="2"/>
      <charset val="128"/>
    </font>
    <font>
      <sz val="10"/>
      <color rgb="FFFF0000"/>
      <name val="Meiryo UI"/>
      <family val="3"/>
      <charset val="128"/>
    </font>
    <font>
      <sz val="12"/>
      <color theme="1"/>
      <name val="Meiryo UI"/>
      <family val="3"/>
      <charset val="128"/>
    </font>
    <font>
      <sz val="12"/>
      <name val="Meiryo UI"/>
      <family val="3"/>
      <charset val="128"/>
    </font>
    <font>
      <sz val="10"/>
      <name val="Meiryo UI"/>
      <family val="2"/>
      <charset val="128"/>
    </font>
    <font>
      <sz val="10"/>
      <name val="Meiryo UI"/>
      <family val="3"/>
      <charset val="128"/>
    </font>
    <font>
      <sz val="12"/>
      <color theme="1"/>
      <name val="Meiryo UI"/>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dotted">
        <color indexed="64"/>
      </left>
      <right style="dotted">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dotted">
        <color indexed="64"/>
      </right>
      <top style="medium">
        <color rgb="FFFF0000"/>
      </top>
      <bottom style="thin">
        <color indexed="64"/>
      </bottom>
      <diagonal/>
    </border>
    <border>
      <left style="dotted">
        <color indexed="64"/>
      </left>
      <right style="dotted">
        <color indexed="64"/>
      </right>
      <top style="medium">
        <color rgb="FFFF0000"/>
      </top>
      <bottom style="thin">
        <color indexed="64"/>
      </bottom>
      <diagonal/>
    </border>
    <border>
      <left style="dotted">
        <color indexed="64"/>
      </left>
      <right style="medium">
        <color rgb="FFFF0000"/>
      </right>
      <top style="medium">
        <color rgb="FFFF0000"/>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dotted">
        <color indexed="64"/>
      </right>
      <top style="thin">
        <color indexed="64"/>
      </top>
      <bottom/>
      <diagonal/>
    </border>
    <border>
      <left style="dotted">
        <color indexed="64"/>
      </left>
      <right style="medium">
        <color rgb="FFFF0000"/>
      </right>
      <top style="thin">
        <color indexed="64"/>
      </top>
      <bottom/>
      <diagonal/>
    </border>
    <border>
      <left style="medium">
        <color rgb="FFFF0000"/>
      </left>
      <right/>
      <top/>
      <bottom/>
      <diagonal/>
    </border>
    <border>
      <left/>
      <right style="medium">
        <color rgb="FFFF0000"/>
      </right>
      <top/>
      <bottom/>
      <diagonal/>
    </border>
    <border>
      <left/>
      <right/>
      <top style="medium">
        <color rgb="FFFF0000"/>
      </top>
      <bottom/>
      <diagonal/>
    </border>
    <border>
      <left/>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thin">
        <color indexed="64"/>
      </right>
      <top style="medium">
        <color rgb="FFFF0000"/>
      </top>
      <bottom/>
      <diagonal/>
    </border>
    <border>
      <left style="medium">
        <color rgb="FFFF0000"/>
      </left>
      <right style="medium">
        <color rgb="FFFF0000"/>
      </right>
      <top style="medium">
        <color theme="1"/>
      </top>
      <bottom style="medium">
        <color rgb="FFFF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14" fontId="3" fillId="0" borderId="0" xfId="0" applyNumberFormat="1" applyFont="1">
      <alignment vertical="center"/>
    </xf>
    <xf numFmtId="0" fontId="3" fillId="0" borderId="8" xfId="0" applyFont="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7" fillId="0" borderId="0" xfId="0" applyFont="1" applyAlignment="1" applyProtection="1">
      <alignment horizontal="center" vertical="center"/>
      <protection locked="0"/>
    </xf>
    <xf numFmtId="0" fontId="3" fillId="2" borderId="8" xfId="0" applyFont="1" applyFill="1" applyBorder="1" applyAlignment="1">
      <alignment horizontal="distributed" vertical="center"/>
    </xf>
    <xf numFmtId="0" fontId="3" fillId="2" borderId="18" xfId="0" applyFont="1" applyFill="1" applyBorder="1" applyAlignment="1">
      <alignment horizontal="distributed" vertical="center" indent="1"/>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1" xfId="0" applyFont="1" applyFill="1" applyBorder="1" applyAlignment="1">
      <alignment horizontal="distributed" vertical="center" indent="1"/>
    </xf>
    <xf numFmtId="0" fontId="10" fillId="0" borderId="1" xfId="0" applyFont="1" applyBorder="1" applyAlignment="1">
      <alignment horizontal="distributed" vertical="center"/>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3" fillId="0" borderId="37" xfId="0" applyFont="1" applyBorder="1">
      <alignment vertical="center"/>
    </xf>
    <xf numFmtId="0" fontId="7" fillId="0" borderId="38" xfId="0" applyFont="1" applyBorder="1" applyAlignment="1" applyProtection="1">
      <alignment horizontal="center" vertical="center"/>
      <protection locked="0"/>
    </xf>
    <xf numFmtId="0" fontId="3" fillId="0" borderId="39" xfId="0" applyFont="1" applyBorder="1">
      <alignment vertical="center"/>
    </xf>
    <xf numFmtId="0" fontId="7" fillId="0" borderId="42" xfId="0" applyFont="1" applyBorder="1" applyAlignment="1" applyProtection="1">
      <alignment horizontal="center" vertical="center"/>
      <protection locked="0"/>
    </xf>
    <xf numFmtId="0" fontId="3" fillId="0" borderId="43" xfId="0" applyFont="1" applyBorder="1">
      <alignment vertical="center"/>
    </xf>
    <xf numFmtId="0" fontId="7" fillId="0" borderId="44" xfId="0" applyFont="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49" fontId="3" fillId="0" borderId="32" xfId="0" applyNumberFormat="1" applyFont="1" applyBorder="1" applyAlignment="1" applyProtection="1">
      <alignment horizontal="center" vertical="center"/>
      <protection locked="0"/>
    </xf>
    <xf numFmtId="0" fontId="10" fillId="0" borderId="45" xfId="0" applyFont="1" applyBorder="1" applyAlignment="1">
      <alignment horizontal="left" vertical="center"/>
    </xf>
    <xf numFmtId="0" fontId="10" fillId="0" borderId="39" xfId="0" applyFont="1" applyBorder="1" applyAlignment="1">
      <alignment horizontal="left" vertical="center"/>
    </xf>
    <xf numFmtId="0" fontId="3" fillId="2" borderId="53" xfId="0" applyFont="1" applyFill="1" applyBorder="1" applyAlignment="1">
      <alignment horizontal="center" vertical="center"/>
    </xf>
    <xf numFmtId="0" fontId="11" fillId="3" borderId="0" xfId="0" applyFont="1" applyFill="1" applyAlignment="1">
      <alignment horizontal="center" vertical="center"/>
    </xf>
    <xf numFmtId="0" fontId="9" fillId="2" borderId="2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0" borderId="44" xfId="0" applyFont="1" applyBorder="1" applyAlignment="1">
      <alignment horizontal="left" vertical="center"/>
    </xf>
    <xf numFmtId="0" fontId="10" fillId="0" borderId="37" xfId="0" applyFont="1" applyBorder="1" applyAlignment="1">
      <alignment horizontal="left" vertical="center"/>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49" xfId="0" applyFont="1" applyBorder="1" applyAlignment="1" applyProtection="1">
      <alignment horizontal="left" vertical="center" indent="1"/>
      <protection locked="0"/>
    </xf>
    <xf numFmtId="0" fontId="10" fillId="0" borderId="50" xfId="0" applyFont="1" applyBorder="1" applyAlignment="1" applyProtection="1">
      <alignment horizontal="left" vertical="center" indent="1"/>
      <protection locked="0"/>
    </xf>
    <xf numFmtId="0" fontId="10" fillId="0" borderId="51" xfId="0" applyFont="1" applyBorder="1" applyAlignment="1" applyProtection="1">
      <alignment horizontal="left" vertical="center" indent="1"/>
      <protection locked="0"/>
    </xf>
    <xf numFmtId="49" fontId="10" fillId="0" borderId="49" xfId="0" applyNumberFormat="1" applyFont="1" applyBorder="1" applyAlignment="1" applyProtection="1">
      <alignment horizontal="left" vertical="center" indent="1"/>
      <protection locked="0"/>
    </xf>
    <xf numFmtId="49" fontId="10" fillId="0" borderId="50" xfId="0" applyNumberFormat="1" applyFont="1" applyBorder="1" applyAlignment="1" applyProtection="1">
      <alignment horizontal="left" vertical="center" indent="1"/>
      <protection locked="0"/>
    </xf>
    <xf numFmtId="49" fontId="10" fillId="0" borderId="51" xfId="0" applyNumberFormat="1" applyFont="1" applyBorder="1" applyAlignment="1" applyProtection="1">
      <alignment horizontal="left" vertical="center" indent="1"/>
      <protection locked="0"/>
    </xf>
    <xf numFmtId="0" fontId="8" fillId="0" borderId="25" xfId="0" applyFont="1" applyBorder="1" applyAlignment="1">
      <alignment horizontal="left" vertical="top" wrapText="1"/>
    </xf>
    <xf numFmtId="0" fontId="8" fillId="0" borderId="3" xfId="0" applyFont="1" applyBorder="1" applyAlignment="1">
      <alignment horizontal="left" vertical="top" wrapText="1"/>
    </xf>
    <xf numFmtId="0" fontId="8" fillId="0" borderId="26"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xf>
    <xf numFmtId="0" fontId="3" fillId="0" borderId="30" xfId="0" applyFont="1" applyBorder="1" applyAlignment="1">
      <alignment horizontal="left" vertical="top"/>
    </xf>
    <xf numFmtId="49" fontId="3" fillId="0" borderId="46" xfId="0" applyNumberFormat="1" applyFont="1" applyBorder="1" applyAlignment="1" applyProtection="1">
      <alignment horizontal="center" vertical="center"/>
      <protection locked="0"/>
    </xf>
    <xf numFmtId="49" fontId="3" fillId="0" borderId="4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0" fontId="7" fillId="0" borderId="27"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3"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46" xfId="0" applyFont="1" applyBorder="1" applyAlignment="1" applyProtection="1">
      <alignment horizontal="left" vertical="center" wrapText="1" indent="1"/>
      <protection locked="0"/>
    </xf>
    <xf numFmtId="0" fontId="3" fillId="0" borderId="47" xfId="0" applyFont="1" applyBorder="1" applyAlignment="1" applyProtection="1">
      <alignment horizontal="left" vertical="center" wrapText="1" indent="1"/>
      <protection locked="0"/>
    </xf>
    <xf numFmtId="0" fontId="3" fillId="0" borderId="48" xfId="0" applyFont="1" applyBorder="1" applyAlignment="1" applyProtection="1">
      <alignment horizontal="left" vertical="center" wrapText="1" indent="1"/>
      <protection locked="0"/>
    </xf>
    <xf numFmtId="0" fontId="3" fillId="2" borderId="1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49" xfId="0" applyFont="1" applyBorder="1" applyAlignment="1" applyProtection="1">
      <alignment horizontal="left" vertical="center" wrapText="1" indent="1"/>
      <protection locked="0"/>
    </xf>
    <xf numFmtId="0" fontId="3" fillId="0" borderId="50" xfId="0" applyFont="1" applyBorder="1" applyAlignment="1" applyProtection="1">
      <alignment horizontal="left" vertical="center" wrapText="1" indent="1"/>
      <protection locked="0"/>
    </xf>
    <xf numFmtId="0" fontId="3" fillId="0" borderId="51" xfId="0" applyFont="1" applyBorder="1" applyAlignment="1" applyProtection="1">
      <alignment horizontal="left" vertical="center" wrapText="1" indent="1"/>
      <protection locked="0"/>
    </xf>
    <xf numFmtId="0" fontId="3" fillId="2" borderId="22" xfId="0" applyFont="1" applyFill="1" applyBorder="1" applyAlignment="1">
      <alignment horizontal="distributed" vertical="center" wrapText="1" indent="1"/>
    </xf>
    <xf numFmtId="0" fontId="3" fillId="2" borderId="21" xfId="0" applyFont="1" applyFill="1" applyBorder="1" applyAlignment="1">
      <alignment horizontal="distributed" vertical="center" inden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2" xfId="0" applyFont="1" applyBorder="1" applyAlignment="1" applyProtection="1">
      <alignment horizontal="left" vertical="center" wrapText="1" indent="1"/>
      <protection locked="0"/>
    </xf>
    <xf numFmtId="0" fontId="5" fillId="0" borderId="22" xfId="0" applyFont="1" applyBorder="1" applyAlignment="1">
      <alignment horizontal="left" vertical="top" wrapText="1"/>
    </xf>
    <xf numFmtId="0" fontId="6" fillId="0" borderId="14" xfId="0" applyFont="1" applyBorder="1" applyAlignment="1">
      <alignment horizontal="left" vertical="top"/>
    </xf>
    <xf numFmtId="0" fontId="6" fillId="0" borderId="24" xfId="0" applyFont="1" applyBorder="1" applyAlignment="1">
      <alignment horizontal="left" vertical="top"/>
    </xf>
    <xf numFmtId="0" fontId="3" fillId="0" borderId="0" xfId="0" applyFont="1" applyAlignment="1">
      <alignment horizontal="left" vertical="center"/>
    </xf>
    <xf numFmtId="0" fontId="3" fillId="0" borderId="43" xfId="0" applyFont="1" applyBorder="1" applyAlignment="1">
      <alignment horizontal="left" vertical="center"/>
    </xf>
    <xf numFmtId="0" fontId="3" fillId="0" borderId="38" xfId="0" applyFont="1" applyBorder="1" applyAlignment="1">
      <alignment horizontal="right" vertical="center"/>
    </xf>
    <xf numFmtId="0" fontId="3" fillId="0" borderId="45" xfId="0" applyFont="1" applyBorder="1" applyAlignment="1">
      <alignment horizontal="right" vertical="center"/>
    </xf>
    <xf numFmtId="0" fontId="3" fillId="0" borderId="45" xfId="0"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0" fontId="3" fillId="0" borderId="44" xfId="0" applyFont="1" applyBorder="1" applyAlignment="1">
      <alignment horizontal="left" vertical="center"/>
    </xf>
    <xf numFmtId="0" fontId="3" fillId="0" borderId="37" xfId="0" applyFont="1" applyBorder="1" applyAlignment="1">
      <alignment horizontal="left" vertical="center"/>
    </xf>
    <xf numFmtId="0" fontId="3" fillId="2" borderId="16" xfId="0" applyFont="1" applyFill="1" applyBorder="1" applyAlignment="1">
      <alignment horizontal="distributed" vertical="center" indent="2"/>
    </xf>
    <xf numFmtId="0" fontId="3" fillId="2" borderId="2" xfId="0" applyFont="1" applyFill="1" applyBorder="1" applyAlignment="1">
      <alignment horizontal="distributed" vertical="center" indent="2"/>
    </xf>
    <xf numFmtId="49" fontId="2" fillId="0" borderId="49" xfId="1" applyNumberFormat="1" applyFill="1" applyBorder="1" applyAlignment="1" applyProtection="1">
      <alignment horizontal="left" vertical="center" indent="1"/>
      <protection locked="0"/>
    </xf>
    <xf numFmtId="49" fontId="0" fillId="0" borderId="50" xfId="0" applyNumberFormat="1" applyBorder="1" applyAlignment="1" applyProtection="1">
      <alignment horizontal="left" vertical="center" indent="1"/>
      <protection locked="0"/>
    </xf>
    <xf numFmtId="49" fontId="0" fillId="0" borderId="51" xfId="0" applyNumberFormat="1" applyBorder="1" applyAlignment="1" applyProtection="1">
      <alignment horizontal="left" vertical="center" indent="1"/>
      <protection locked="0"/>
    </xf>
    <xf numFmtId="0" fontId="3" fillId="2" borderId="22" xfId="0" applyFont="1" applyFill="1" applyBorder="1" applyAlignment="1">
      <alignment horizontal="distributed" vertical="center" indent="1"/>
    </xf>
    <xf numFmtId="0" fontId="3" fillId="2" borderId="14" xfId="0" applyFont="1" applyFill="1" applyBorder="1" applyAlignment="1">
      <alignment horizontal="distributed" vertical="center" indent="2"/>
    </xf>
    <xf numFmtId="0" fontId="3" fillId="2" borderId="7" xfId="0" applyFont="1" applyFill="1" applyBorder="1" applyAlignment="1">
      <alignment horizontal="distributed" vertical="center" indent="2"/>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552450</xdr:colOff>
      <xdr:row>27</xdr:row>
      <xdr:rowOff>28575</xdr:rowOff>
    </xdr:from>
    <xdr:to>
      <xdr:col>11</xdr:col>
      <xdr:colOff>603871</xdr:colOff>
      <xdr:row>27</xdr:row>
      <xdr:rowOff>460575</xdr:rowOff>
    </xdr:to>
    <xdr:pic>
      <xdr:nvPicPr>
        <xdr:cNvPr id="3" name="図 2">
          <a:extLst>
            <a:ext uri="{FF2B5EF4-FFF2-40B4-BE49-F238E27FC236}">
              <a16:creationId xmlns:a16="http://schemas.microsoft.com/office/drawing/2014/main" id="{808E8E06-9068-493C-4DA8-BD2762368F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14650" y="9572625"/>
          <a:ext cx="3423271" cy="432000"/>
        </a:xfrm>
        <a:prstGeom prst="rect">
          <a:avLst/>
        </a:prstGeom>
      </xdr:spPr>
    </xdr:pic>
    <xdr:clientData/>
  </xdr:twoCellAnchor>
  <xdr:twoCellAnchor editAs="oneCell">
    <xdr:from>
      <xdr:col>1</xdr:col>
      <xdr:colOff>38100</xdr:colOff>
      <xdr:row>1</xdr:row>
      <xdr:rowOff>285750</xdr:rowOff>
    </xdr:from>
    <xdr:to>
      <xdr:col>2</xdr:col>
      <xdr:colOff>142876</xdr:colOff>
      <xdr:row>2</xdr:row>
      <xdr:rowOff>247650</xdr:rowOff>
    </xdr:to>
    <xdr:sp macro="" textlink="">
      <xdr:nvSpPr>
        <xdr:cNvPr id="4" name="テキスト ボックス 3">
          <a:extLst>
            <a:ext uri="{FF2B5EF4-FFF2-40B4-BE49-F238E27FC236}">
              <a16:creationId xmlns:a16="http://schemas.microsoft.com/office/drawing/2014/main" id="{D5195ACC-6335-294C-F802-EA349F8C916C}"/>
            </a:ext>
          </a:extLst>
        </xdr:cNvPr>
        <xdr:cNvSpPr txBox="1"/>
      </xdr:nvSpPr>
      <xdr:spPr>
        <a:xfrm>
          <a:off x="1019175" y="685800"/>
          <a:ext cx="4857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solidFill>
                <a:schemeClr val="bg1">
                  <a:lumMod val="75000"/>
                </a:schemeClr>
              </a:solidFill>
              <a:latin typeface="Meiryo UI" panose="020B0604030504040204" pitchFamily="50" charset="-128"/>
              <a:ea typeface="Meiryo UI" panose="020B0604030504040204" pitchFamily="50" charset="-128"/>
            </a:rPr>
            <a:t>せい</a:t>
          </a:r>
        </a:p>
      </xdr:txBody>
    </xdr:sp>
    <xdr:clientData fPrintsWithSheet="0"/>
  </xdr:twoCellAnchor>
  <xdr:twoCellAnchor editAs="oneCell">
    <xdr:from>
      <xdr:col>5</xdr:col>
      <xdr:colOff>38100</xdr:colOff>
      <xdr:row>1</xdr:row>
      <xdr:rowOff>295275</xdr:rowOff>
    </xdr:from>
    <xdr:to>
      <xdr:col>6</xdr:col>
      <xdr:colOff>142876</xdr:colOff>
      <xdr:row>2</xdr:row>
      <xdr:rowOff>257175</xdr:rowOff>
    </xdr:to>
    <xdr:sp macro="" textlink="">
      <xdr:nvSpPr>
        <xdr:cNvPr id="5" name="テキスト ボックス 4">
          <a:extLst>
            <a:ext uri="{FF2B5EF4-FFF2-40B4-BE49-F238E27FC236}">
              <a16:creationId xmlns:a16="http://schemas.microsoft.com/office/drawing/2014/main" id="{F26E5520-6819-4FD2-9A2A-C5233670BC2D}"/>
            </a:ext>
          </a:extLst>
        </xdr:cNvPr>
        <xdr:cNvSpPr txBox="1"/>
      </xdr:nvSpPr>
      <xdr:spPr>
        <a:xfrm>
          <a:off x="3019425" y="695325"/>
          <a:ext cx="4857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solidFill>
                <a:schemeClr val="bg1">
                  <a:lumMod val="75000"/>
                </a:schemeClr>
              </a:solidFill>
              <a:latin typeface="Meiryo UI" panose="020B0604030504040204" pitchFamily="50" charset="-128"/>
              <a:ea typeface="Meiryo UI" panose="020B0604030504040204" pitchFamily="50" charset="-128"/>
            </a:rPr>
            <a:t>めい</a:t>
          </a:r>
        </a:p>
      </xdr:txBody>
    </xdr:sp>
    <xdr:clientData fPrintsWithSheet="0"/>
  </xdr:twoCellAnchor>
  <xdr:twoCellAnchor editAs="oneCell">
    <xdr:from>
      <xdr:col>1</xdr:col>
      <xdr:colOff>38100</xdr:colOff>
      <xdr:row>3</xdr:row>
      <xdr:rowOff>28575</xdr:rowOff>
    </xdr:from>
    <xdr:to>
      <xdr:col>2</xdr:col>
      <xdr:colOff>142876</xdr:colOff>
      <xdr:row>3</xdr:row>
      <xdr:rowOff>295275</xdr:rowOff>
    </xdr:to>
    <xdr:sp macro="" textlink="">
      <xdr:nvSpPr>
        <xdr:cNvPr id="6" name="テキスト ボックス 5">
          <a:extLst>
            <a:ext uri="{FF2B5EF4-FFF2-40B4-BE49-F238E27FC236}">
              <a16:creationId xmlns:a16="http://schemas.microsoft.com/office/drawing/2014/main" id="{55299471-AD4E-4030-A210-4AE2DFE279CA}"/>
            </a:ext>
          </a:extLst>
        </xdr:cNvPr>
        <xdr:cNvSpPr txBox="1"/>
      </xdr:nvSpPr>
      <xdr:spPr>
        <a:xfrm>
          <a:off x="1019175" y="1038225"/>
          <a:ext cx="4857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solidFill>
                <a:schemeClr val="bg1">
                  <a:lumMod val="75000"/>
                </a:schemeClr>
              </a:solidFill>
              <a:latin typeface="Meiryo UI" panose="020B0604030504040204" pitchFamily="50" charset="-128"/>
              <a:ea typeface="Meiryo UI" panose="020B0604030504040204" pitchFamily="50" charset="-128"/>
            </a:rPr>
            <a:t>姓</a:t>
          </a:r>
        </a:p>
      </xdr:txBody>
    </xdr:sp>
    <xdr:clientData fPrintsWithSheet="0"/>
  </xdr:twoCellAnchor>
  <xdr:twoCellAnchor editAs="oneCell">
    <xdr:from>
      <xdr:col>5</xdr:col>
      <xdr:colOff>38100</xdr:colOff>
      <xdr:row>3</xdr:row>
      <xdr:rowOff>38100</xdr:rowOff>
    </xdr:from>
    <xdr:to>
      <xdr:col>6</xdr:col>
      <xdr:colOff>142876</xdr:colOff>
      <xdr:row>3</xdr:row>
      <xdr:rowOff>304800</xdr:rowOff>
    </xdr:to>
    <xdr:sp macro="" textlink="">
      <xdr:nvSpPr>
        <xdr:cNvPr id="7" name="テキスト ボックス 6">
          <a:extLst>
            <a:ext uri="{FF2B5EF4-FFF2-40B4-BE49-F238E27FC236}">
              <a16:creationId xmlns:a16="http://schemas.microsoft.com/office/drawing/2014/main" id="{CB0B772D-7F7D-4FA1-A56C-7EA43DA5573E}"/>
            </a:ext>
          </a:extLst>
        </xdr:cNvPr>
        <xdr:cNvSpPr txBox="1"/>
      </xdr:nvSpPr>
      <xdr:spPr>
        <a:xfrm>
          <a:off x="3019425" y="1047750"/>
          <a:ext cx="48577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kern="1200">
              <a:solidFill>
                <a:schemeClr val="bg1">
                  <a:lumMod val="75000"/>
                </a:schemeClr>
              </a:solidFill>
              <a:latin typeface="Meiryo UI" panose="020B0604030504040204" pitchFamily="50" charset="-128"/>
              <a:ea typeface="Meiryo UI" panose="020B0604030504040204" pitchFamily="50" charset="-128"/>
            </a:rPr>
            <a:t>名</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6F0C6-F021-4521-AB6B-7782EFA9D441}">
  <sheetPr>
    <pageSetUpPr fitToPage="1"/>
  </sheetPr>
  <dimension ref="A1:T28"/>
  <sheetViews>
    <sheetView showGridLines="0" tabSelected="1" workbookViewId="0">
      <selection activeCell="C2" sqref="C2"/>
    </sheetView>
  </sheetViews>
  <sheetFormatPr defaultRowHeight="14.25" x14ac:dyDescent="0.2"/>
  <cols>
    <col min="1" max="1" width="14.7109375" style="1" customWidth="1"/>
    <col min="2" max="2" width="5.7109375" style="1" customWidth="1"/>
    <col min="3" max="3" width="9.28515625" style="1" customWidth="1"/>
    <col min="4" max="4" width="5.7109375" style="1" customWidth="1"/>
    <col min="5" max="5" width="9.28515625" style="1" customWidth="1"/>
    <col min="6" max="6" width="5.7109375" style="1" customWidth="1"/>
    <col min="7" max="7" width="9.28515625" style="1" customWidth="1"/>
    <col min="8" max="8" width="5.7109375" style="1" customWidth="1"/>
    <col min="9" max="9" width="9.140625" style="1"/>
    <col min="10" max="11" width="5.7109375" style="1" customWidth="1"/>
    <col min="12" max="12" width="9.28515625" style="1" customWidth="1"/>
    <col min="13" max="14" width="9.140625" style="1" hidden="1" customWidth="1"/>
    <col min="15" max="15" width="12.85546875" style="1" hidden="1" customWidth="1"/>
    <col min="16" max="20" width="9.140625" style="1" hidden="1" customWidth="1"/>
    <col min="21" max="16384" width="9.140625" style="1"/>
  </cols>
  <sheetData>
    <row r="1" spans="1:20" ht="32.1" customHeight="1" thickBot="1" x14ac:dyDescent="0.25">
      <c r="A1" s="28" t="str">
        <f ca="1">MID(N1,FIND("]",N1)+1,99)</f>
        <v>受講申込書</v>
      </c>
      <c r="B1" s="55" t="s">
        <v>43</v>
      </c>
      <c r="C1" s="55"/>
      <c r="D1" s="55"/>
      <c r="E1" s="55"/>
      <c r="F1" s="55"/>
      <c r="G1" s="55"/>
      <c r="H1" s="55"/>
      <c r="I1" s="55"/>
      <c r="J1" s="55"/>
      <c r="K1" s="55"/>
      <c r="L1" s="55"/>
      <c r="N1" s="1" t="str" cm="1">
        <f t="array" aca="1" ref="N1" ca="1">CELL("filename",A1)</f>
        <v>F:\災害時地域医療支援教育センター Dropbox\災害時地域医療支援教育センター チーム フォルダ\災害時実践力強化事業（岩手県から委託）\R6年度実践力\05 20250114 岩手災害医療ロジスティクス研修\[04 受講申込書（岩手ロジ）.xlsx]受講申込書</v>
      </c>
    </row>
    <row r="2" spans="1:20" ht="24" customHeight="1" thickBot="1" x14ac:dyDescent="0.25">
      <c r="A2" s="9" t="s">
        <v>0</v>
      </c>
      <c r="B2" s="10" t="s">
        <v>1</v>
      </c>
      <c r="C2" s="15">
        <v>6</v>
      </c>
      <c r="D2" s="11" t="s">
        <v>2</v>
      </c>
      <c r="E2" s="15"/>
      <c r="F2" s="27" t="s">
        <v>3</v>
      </c>
      <c r="G2" s="14"/>
      <c r="H2" s="11" t="s">
        <v>4</v>
      </c>
      <c r="I2" s="60"/>
      <c r="J2" s="61"/>
      <c r="K2" s="60"/>
      <c r="L2" s="62"/>
      <c r="N2" s="1">
        <f>IF(C2="","",C2+2018)</f>
        <v>2024</v>
      </c>
      <c r="O2" s="2" t="str">
        <f>IF(OR(C2="",E2="",G2=""),"",DATE(N2,E2,G2))</f>
        <v/>
      </c>
    </row>
    <row r="3" spans="1:20" ht="24" customHeight="1" x14ac:dyDescent="0.2">
      <c r="A3" s="12" t="s">
        <v>5</v>
      </c>
      <c r="B3" s="93"/>
      <c r="C3" s="94"/>
      <c r="D3" s="94"/>
      <c r="E3" s="94"/>
      <c r="F3" s="94"/>
      <c r="G3" s="94"/>
      <c r="H3" s="94"/>
      <c r="I3" s="97"/>
      <c r="J3" s="99" t="s">
        <v>22</v>
      </c>
      <c r="K3" s="16" t="s">
        <v>10</v>
      </c>
      <c r="L3" s="17" t="s">
        <v>8</v>
      </c>
    </row>
    <row r="4" spans="1:20" ht="32.1" customHeight="1" thickBot="1" x14ac:dyDescent="0.25">
      <c r="A4" s="12" t="s">
        <v>6</v>
      </c>
      <c r="B4" s="95"/>
      <c r="C4" s="96"/>
      <c r="D4" s="96"/>
      <c r="E4" s="96"/>
      <c r="F4" s="96"/>
      <c r="G4" s="96"/>
      <c r="H4" s="96"/>
      <c r="I4" s="98"/>
      <c r="J4" s="100"/>
      <c r="K4" s="20" t="s">
        <v>10</v>
      </c>
      <c r="L4" s="21" t="s">
        <v>9</v>
      </c>
      <c r="N4" s="1" t="str">
        <f>IF(AND(K3="☑",K4="□"),"男性",IF(AND(K3="□",K4="☑"),"女性","未チェック"))</f>
        <v>未チェック</v>
      </c>
    </row>
    <row r="5" spans="1:20" ht="16.5" x14ac:dyDescent="0.2">
      <c r="A5" s="67" t="s">
        <v>29</v>
      </c>
      <c r="B5" s="16" t="s">
        <v>10</v>
      </c>
      <c r="C5" s="83" t="str">
        <f>T6</f>
        <v>医師</v>
      </c>
      <c r="D5" s="83"/>
      <c r="E5" s="83"/>
      <c r="F5" s="22" t="s">
        <v>10</v>
      </c>
      <c r="G5" s="83" t="str">
        <f t="shared" ref="G5:G10" si="0">T12</f>
        <v>理学療法士</v>
      </c>
      <c r="H5" s="83"/>
      <c r="I5" s="83"/>
      <c r="J5" s="22" t="s">
        <v>10</v>
      </c>
      <c r="K5" s="83" t="str">
        <f t="shared" ref="K5:K10" si="1">T18</f>
        <v>消防職員</v>
      </c>
      <c r="L5" s="84"/>
      <c r="N5" s="1" t="str">
        <f>LOOKUP(N6,S5:S23,T5:T23)</f>
        <v>未チェック</v>
      </c>
      <c r="O5" s="1">
        <f>IF(B5="☑",1,0)*S6</f>
        <v>0</v>
      </c>
      <c r="P5" s="1">
        <f t="shared" ref="P5:P10" si="2">IF(F5="☑",1,0)*S12</f>
        <v>0</v>
      </c>
      <c r="Q5" s="1">
        <f t="shared" ref="Q5:Q10" si="3">IF(J5="☑",1,0)*S18</f>
        <v>0</v>
      </c>
      <c r="S5" s="1">
        <v>0</v>
      </c>
      <c r="T5" s="1" t="s">
        <v>40</v>
      </c>
    </row>
    <row r="6" spans="1:20" ht="16.5" x14ac:dyDescent="0.2">
      <c r="A6" s="67"/>
      <c r="B6" s="20" t="s">
        <v>10</v>
      </c>
      <c r="C6" s="76" t="str">
        <f t="shared" ref="C6:C10" si="4">T7</f>
        <v>看護師</v>
      </c>
      <c r="D6" s="76"/>
      <c r="E6" s="76"/>
      <c r="F6" s="7" t="s">
        <v>10</v>
      </c>
      <c r="G6" s="76" t="str">
        <f t="shared" si="0"/>
        <v>作業療法士</v>
      </c>
      <c r="H6" s="76"/>
      <c r="I6" s="76"/>
      <c r="J6" s="7" t="s">
        <v>10</v>
      </c>
      <c r="K6" s="76" t="str">
        <f t="shared" si="1"/>
        <v>警察職員</v>
      </c>
      <c r="L6" s="77"/>
      <c r="N6" s="1">
        <f>IF(COUNTIF(B5:L10,"☑")=1,N7,0)</f>
        <v>0</v>
      </c>
      <c r="O6" s="1">
        <f t="shared" ref="O6:O10" si="5">IF(B6="☑",1,0)*S7</f>
        <v>0</v>
      </c>
      <c r="P6" s="1">
        <f t="shared" si="2"/>
        <v>0</v>
      </c>
      <c r="Q6" s="1">
        <f t="shared" si="3"/>
        <v>0</v>
      </c>
      <c r="S6" s="1">
        <v>1</v>
      </c>
      <c r="T6" s="1" t="s">
        <v>11</v>
      </c>
    </row>
    <row r="7" spans="1:20" ht="16.5" x14ac:dyDescent="0.2">
      <c r="A7" s="67"/>
      <c r="B7" s="20" t="s">
        <v>10</v>
      </c>
      <c r="C7" s="76" t="str">
        <f t="shared" si="4"/>
        <v>薬剤師</v>
      </c>
      <c r="D7" s="76"/>
      <c r="E7" s="76"/>
      <c r="F7" s="7" t="s">
        <v>10</v>
      </c>
      <c r="G7" s="76" t="str">
        <f t="shared" si="0"/>
        <v>保健師</v>
      </c>
      <c r="H7" s="76"/>
      <c r="I7" s="76"/>
      <c r="J7" s="7" t="s">
        <v>10</v>
      </c>
      <c r="K7" s="76" t="str">
        <f t="shared" si="1"/>
        <v>自衛隊職員</v>
      </c>
      <c r="L7" s="77"/>
      <c r="N7" s="1">
        <f>SUM(O5:Q10)</f>
        <v>0</v>
      </c>
      <c r="O7" s="1">
        <f t="shared" si="5"/>
        <v>0</v>
      </c>
      <c r="P7" s="1">
        <f t="shared" si="2"/>
        <v>0</v>
      </c>
      <c r="Q7" s="1">
        <f t="shared" si="3"/>
        <v>0</v>
      </c>
      <c r="S7" s="1">
        <v>2</v>
      </c>
      <c r="T7" s="1" t="s">
        <v>12</v>
      </c>
    </row>
    <row r="8" spans="1:20" ht="16.5" x14ac:dyDescent="0.2">
      <c r="A8" s="67"/>
      <c r="B8" s="20" t="s">
        <v>10</v>
      </c>
      <c r="C8" s="76" t="str">
        <f t="shared" si="4"/>
        <v>診療放射線技師</v>
      </c>
      <c r="D8" s="76"/>
      <c r="E8" s="76"/>
      <c r="F8" s="7" t="s">
        <v>10</v>
      </c>
      <c r="G8" s="76" t="str">
        <f t="shared" si="0"/>
        <v>事務員</v>
      </c>
      <c r="H8" s="76"/>
      <c r="I8" s="76"/>
      <c r="J8" s="7" t="s">
        <v>10</v>
      </c>
      <c r="K8" s="76" t="str">
        <f t="shared" si="1"/>
        <v>海保職員</v>
      </c>
      <c r="L8" s="77"/>
      <c r="O8" s="1">
        <f t="shared" si="5"/>
        <v>0</v>
      </c>
      <c r="P8" s="1">
        <f t="shared" si="2"/>
        <v>0</v>
      </c>
      <c r="Q8" s="1">
        <f t="shared" si="3"/>
        <v>0</v>
      </c>
      <c r="S8" s="1">
        <v>3</v>
      </c>
      <c r="T8" s="1" t="s">
        <v>13</v>
      </c>
    </row>
    <row r="9" spans="1:20" ht="16.5" x14ac:dyDescent="0.2">
      <c r="A9" s="67"/>
      <c r="B9" s="20" t="s">
        <v>10</v>
      </c>
      <c r="C9" s="76" t="str">
        <f t="shared" si="4"/>
        <v>臨床検査技師</v>
      </c>
      <c r="D9" s="76"/>
      <c r="E9" s="76"/>
      <c r="F9" s="7" t="s">
        <v>10</v>
      </c>
      <c r="G9" s="76" t="str">
        <f t="shared" si="0"/>
        <v>教員</v>
      </c>
      <c r="H9" s="76"/>
      <c r="I9" s="76"/>
      <c r="J9" s="7" t="s">
        <v>10</v>
      </c>
      <c r="K9" s="76" t="str">
        <f t="shared" si="1"/>
        <v>行政職員</v>
      </c>
      <c r="L9" s="77"/>
      <c r="O9" s="1">
        <f t="shared" si="5"/>
        <v>0</v>
      </c>
      <c r="P9" s="1">
        <f t="shared" si="2"/>
        <v>0</v>
      </c>
      <c r="Q9" s="1">
        <f t="shared" si="3"/>
        <v>0</v>
      </c>
      <c r="S9" s="1">
        <v>4</v>
      </c>
      <c r="T9" s="1" t="s">
        <v>14</v>
      </c>
    </row>
    <row r="10" spans="1:20" ht="16.5" x14ac:dyDescent="0.2">
      <c r="A10" s="67"/>
      <c r="B10" s="20" t="s">
        <v>10</v>
      </c>
      <c r="C10" s="76" t="str">
        <f t="shared" si="4"/>
        <v>臨床工学技士</v>
      </c>
      <c r="D10" s="76"/>
      <c r="E10" s="76"/>
      <c r="F10" s="7" t="s">
        <v>10</v>
      </c>
      <c r="G10" s="76" t="str">
        <f t="shared" si="0"/>
        <v>学生</v>
      </c>
      <c r="H10" s="76"/>
      <c r="I10" s="76"/>
      <c r="J10" s="7" t="s">
        <v>10</v>
      </c>
      <c r="K10" s="76" t="str">
        <f t="shared" si="1"/>
        <v>その他</v>
      </c>
      <c r="L10" s="77"/>
      <c r="O10" s="1">
        <f t="shared" si="5"/>
        <v>0</v>
      </c>
      <c r="P10" s="1">
        <f t="shared" si="2"/>
        <v>0</v>
      </c>
      <c r="Q10" s="1">
        <f t="shared" si="3"/>
        <v>0</v>
      </c>
      <c r="S10" s="1">
        <v>5</v>
      </c>
      <c r="T10" s="1" t="s">
        <v>15</v>
      </c>
    </row>
    <row r="11" spans="1:20" ht="24" customHeight="1" thickBot="1" x14ac:dyDescent="0.25">
      <c r="A11" s="67"/>
      <c r="B11" s="78" t="s">
        <v>34</v>
      </c>
      <c r="C11" s="79"/>
      <c r="D11" s="80"/>
      <c r="E11" s="80"/>
      <c r="F11" s="80"/>
      <c r="G11" s="80"/>
      <c r="H11" s="80"/>
      <c r="I11" s="80"/>
      <c r="J11" s="80"/>
      <c r="K11" s="80"/>
      <c r="L11" s="19" t="s">
        <v>27</v>
      </c>
      <c r="S11" s="1">
        <v>6</v>
      </c>
      <c r="T11" s="1" t="s">
        <v>41</v>
      </c>
    </row>
    <row r="12" spans="1:20" ht="32.1" customHeight="1" thickBot="1" x14ac:dyDescent="0.25">
      <c r="A12" s="12" t="s">
        <v>30</v>
      </c>
      <c r="B12" s="57"/>
      <c r="C12" s="58"/>
      <c r="D12" s="58"/>
      <c r="E12" s="58"/>
      <c r="F12" s="58"/>
      <c r="G12" s="58"/>
      <c r="H12" s="58"/>
      <c r="I12" s="58"/>
      <c r="J12" s="58"/>
      <c r="K12" s="58"/>
      <c r="L12" s="59"/>
      <c r="S12" s="1">
        <v>7</v>
      </c>
      <c r="T12" s="1" t="s">
        <v>16</v>
      </c>
    </row>
    <row r="13" spans="1:20" ht="32.1" customHeight="1" thickBot="1" x14ac:dyDescent="0.25">
      <c r="A13" s="12" t="s">
        <v>47</v>
      </c>
      <c r="B13" s="57"/>
      <c r="C13" s="58"/>
      <c r="D13" s="58"/>
      <c r="E13" s="58"/>
      <c r="F13" s="59"/>
      <c r="G13" s="8" t="s">
        <v>46</v>
      </c>
      <c r="H13" s="57"/>
      <c r="I13" s="58"/>
      <c r="J13" s="58"/>
      <c r="K13" s="58"/>
      <c r="L13" s="59"/>
      <c r="S13" s="1">
        <v>8</v>
      </c>
      <c r="T13" s="1" t="s">
        <v>17</v>
      </c>
    </row>
    <row r="14" spans="1:20" ht="24" customHeight="1" thickBot="1" x14ac:dyDescent="0.25">
      <c r="A14" s="66" t="s">
        <v>37</v>
      </c>
      <c r="B14" s="4" t="s">
        <v>36</v>
      </c>
      <c r="C14" s="24"/>
      <c r="D14" s="5" t="s">
        <v>32</v>
      </c>
      <c r="E14" s="81"/>
      <c r="F14" s="82"/>
      <c r="G14" s="71"/>
      <c r="H14" s="69"/>
      <c r="I14" s="69"/>
      <c r="J14" s="69"/>
      <c r="K14" s="69"/>
      <c r="L14" s="70"/>
      <c r="N14" s="1" t="str">
        <f>IF(AND(C14="",E14=""),"",C14&amp;"-"&amp;E14)</f>
        <v/>
      </c>
      <c r="S14" s="1">
        <v>9</v>
      </c>
      <c r="T14" s="1" t="s">
        <v>24</v>
      </c>
    </row>
    <row r="15" spans="1:20" ht="32.1" customHeight="1" thickBot="1" x14ac:dyDescent="0.25">
      <c r="A15" s="67"/>
      <c r="B15" s="63"/>
      <c r="C15" s="72"/>
      <c r="D15" s="64"/>
      <c r="E15" s="72"/>
      <c r="F15" s="72"/>
      <c r="G15" s="64"/>
      <c r="H15" s="64"/>
      <c r="I15" s="64"/>
      <c r="J15" s="64"/>
      <c r="K15" s="64"/>
      <c r="L15" s="65"/>
      <c r="S15" s="1">
        <v>10</v>
      </c>
      <c r="T15" s="1" t="s">
        <v>18</v>
      </c>
    </row>
    <row r="16" spans="1:20" ht="24" customHeight="1" thickBot="1" x14ac:dyDescent="0.25">
      <c r="A16" s="66" t="s">
        <v>38</v>
      </c>
      <c r="B16" s="4" t="s">
        <v>36</v>
      </c>
      <c r="C16" s="23"/>
      <c r="D16" s="5" t="s">
        <v>32</v>
      </c>
      <c r="E16" s="48"/>
      <c r="F16" s="50"/>
      <c r="G16" s="68"/>
      <c r="H16" s="69"/>
      <c r="I16" s="69"/>
      <c r="J16" s="69"/>
      <c r="K16" s="69"/>
      <c r="L16" s="70"/>
      <c r="N16" s="1" t="str">
        <f>IF(AND(C16="",E16=""),"",C16&amp;"-"&amp;E16)</f>
        <v/>
      </c>
      <c r="S16" s="1">
        <v>11</v>
      </c>
      <c r="T16" s="1" t="s">
        <v>19</v>
      </c>
    </row>
    <row r="17" spans="1:20" ht="32.1" customHeight="1" thickBot="1" x14ac:dyDescent="0.25">
      <c r="A17" s="67"/>
      <c r="B17" s="63"/>
      <c r="C17" s="64"/>
      <c r="D17" s="64"/>
      <c r="E17" s="64"/>
      <c r="F17" s="64"/>
      <c r="G17" s="64"/>
      <c r="H17" s="64"/>
      <c r="I17" s="64"/>
      <c r="J17" s="64"/>
      <c r="K17" s="64"/>
      <c r="L17" s="65"/>
      <c r="S17" s="1">
        <v>12</v>
      </c>
      <c r="T17" s="1" t="s">
        <v>20</v>
      </c>
    </row>
    <row r="18" spans="1:20" ht="24" customHeight="1" thickBot="1" x14ac:dyDescent="0.25">
      <c r="A18" s="90" t="s">
        <v>28</v>
      </c>
      <c r="B18" s="91" t="s">
        <v>7</v>
      </c>
      <c r="C18" s="91"/>
      <c r="D18" s="92"/>
      <c r="E18" s="23"/>
      <c r="F18" s="3" t="s">
        <v>32</v>
      </c>
      <c r="G18" s="23"/>
      <c r="H18" s="3" t="s">
        <v>32</v>
      </c>
      <c r="I18" s="48"/>
      <c r="J18" s="49"/>
      <c r="K18" s="49"/>
      <c r="L18" s="50"/>
      <c r="N18" s="1" t="str">
        <f>IF(AND(E18="",G18="",I18=""),"",E18&amp;"-"&amp;G18&amp;"-"&amp;I18)</f>
        <v/>
      </c>
      <c r="S18" s="1">
        <v>13</v>
      </c>
      <c r="T18" s="1" t="s">
        <v>21</v>
      </c>
    </row>
    <row r="19" spans="1:20" ht="24" customHeight="1" thickBot="1" x14ac:dyDescent="0.25">
      <c r="A19" s="90"/>
      <c r="B19" s="85" t="s">
        <v>31</v>
      </c>
      <c r="C19" s="85"/>
      <c r="D19" s="86"/>
      <c r="E19" s="23"/>
      <c r="F19" s="6" t="s">
        <v>32</v>
      </c>
      <c r="G19" s="23"/>
      <c r="H19" s="6" t="s">
        <v>32</v>
      </c>
      <c r="I19" s="48"/>
      <c r="J19" s="49"/>
      <c r="K19" s="49"/>
      <c r="L19" s="50"/>
      <c r="N19" s="1" t="str">
        <f>IF(AND(E19="",G19="",I19=""),"",E19&amp;"-"&amp;G19&amp;"-"&amp;I19)</f>
        <v/>
      </c>
      <c r="S19" s="1">
        <v>14</v>
      </c>
      <c r="T19" s="1" t="s">
        <v>42</v>
      </c>
    </row>
    <row r="20" spans="1:20" ht="32.1" customHeight="1" thickBot="1" x14ac:dyDescent="0.25">
      <c r="A20" s="12" t="s">
        <v>33</v>
      </c>
      <c r="B20" s="87"/>
      <c r="C20" s="88"/>
      <c r="D20" s="88"/>
      <c r="E20" s="88"/>
      <c r="F20" s="88"/>
      <c r="G20" s="88"/>
      <c r="H20" s="88"/>
      <c r="I20" s="88"/>
      <c r="J20" s="88"/>
      <c r="K20" s="88"/>
      <c r="L20" s="89"/>
      <c r="S20" s="1">
        <v>15</v>
      </c>
      <c r="T20" s="1" t="s">
        <v>23</v>
      </c>
    </row>
    <row r="21" spans="1:20" ht="75" customHeight="1" x14ac:dyDescent="0.2">
      <c r="A21" s="73" t="s">
        <v>44</v>
      </c>
      <c r="B21" s="74"/>
      <c r="C21" s="74"/>
      <c r="D21" s="74"/>
      <c r="E21" s="74"/>
      <c r="F21" s="74"/>
      <c r="G21" s="74"/>
      <c r="H21" s="74"/>
      <c r="I21" s="74"/>
      <c r="J21" s="74"/>
      <c r="K21" s="74"/>
      <c r="L21" s="75"/>
      <c r="S21" s="1">
        <v>16</v>
      </c>
      <c r="T21" s="1" t="s">
        <v>35</v>
      </c>
    </row>
    <row r="22" spans="1:20" ht="16.5" x14ac:dyDescent="0.2">
      <c r="A22" s="42" t="s">
        <v>48</v>
      </c>
      <c r="B22" s="43"/>
      <c r="C22" s="43"/>
      <c r="D22" s="43"/>
      <c r="E22" s="43"/>
      <c r="F22" s="43"/>
      <c r="G22" s="43"/>
      <c r="H22" s="43"/>
      <c r="I22" s="43"/>
      <c r="J22" s="43"/>
      <c r="K22" s="43"/>
      <c r="L22" s="44"/>
      <c r="S22" s="1">
        <v>17</v>
      </c>
      <c r="T22" s="1" t="s">
        <v>25</v>
      </c>
    </row>
    <row r="23" spans="1:20" ht="32.1" customHeight="1" thickBot="1" x14ac:dyDescent="0.25">
      <c r="A23" s="33" t="s">
        <v>53</v>
      </c>
      <c r="B23" s="34"/>
      <c r="C23" s="34"/>
      <c r="D23" s="34"/>
      <c r="E23" s="34"/>
      <c r="F23" s="34"/>
      <c r="G23" s="34"/>
      <c r="H23" s="34"/>
      <c r="I23" s="34"/>
      <c r="J23" s="34"/>
      <c r="K23" s="34"/>
      <c r="L23" s="35"/>
      <c r="S23" s="1">
        <v>18</v>
      </c>
      <c r="T23" s="1" t="s">
        <v>26</v>
      </c>
    </row>
    <row r="24" spans="1:20" ht="24" customHeight="1" thickBot="1" x14ac:dyDescent="0.25">
      <c r="A24" s="29" t="s">
        <v>49</v>
      </c>
      <c r="B24" s="16" t="s">
        <v>10</v>
      </c>
      <c r="C24" s="31" t="s">
        <v>50</v>
      </c>
      <c r="D24" s="32"/>
      <c r="E24" s="13" t="s">
        <v>52</v>
      </c>
      <c r="F24" s="36"/>
      <c r="G24" s="37"/>
      <c r="H24" s="37"/>
      <c r="I24" s="37"/>
      <c r="J24" s="37"/>
      <c r="K24" s="37"/>
      <c r="L24" s="38"/>
    </row>
    <row r="25" spans="1:20" ht="24" customHeight="1" thickBot="1" x14ac:dyDescent="0.25">
      <c r="A25" s="30"/>
      <c r="B25" s="18" t="s">
        <v>10</v>
      </c>
      <c r="C25" s="25" t="s">
        <v>51</v>
      </c>
      <c r="D25" s="26"/>
      <c r="E25" s="13" t="s">
        <v>28</v>
      </c>
      <c r="F25" s="39"/>
      <c r="G25" s="40"/>
      <c r="H25" s="40"/>
      <c r="I25" s="40"/>
      <c r="J25" s="40"/>
      <c r="K25" s="40"/>
      <c r="L25" s="41"/>
      <c r="N25" s="1" t="str">
        <f>IF(AND(B24="☑",B25="□"),"持参できる",IF(AND(B24="□",B25="☑"),"持参できない","未チェック"))</f>
        <v>未チェック</v>
      </c>
    </row>
    <row r="26" spans="1:20" ht="16.5" x14ac:dyDescent="0.2">
      <c r="A26" s="51" t="s">
        <v>39</v>
      </c>
      <c r="B26" s="52"/>
      <c r="C26" s="52"/>
      <c r="D26" s="52"/>
      <c r="E26" s="53"/>
      <c r="F26" s="52"/>
      <c r="G26" s="52"/>
      <c r="H26" s="52"/>
      <c r="I26" s="52"/>
      <c r="J26" s="52"/>
      <c r="K26" s="52"/>
      <c r="L26" s="54"/>
    </row>
    <row r="27" spans="1:20" ht="76.5" customHeight="1" thickBot="1" x14ac:dyDescent="0.25">
      <c r="A27" s="45" t="s">
        <v>45</v>
      </c>
      <c r="B27" s="46"/>
      <c r="C27" s="46"/>
      <c r="D27" s="46"/>
      <c r="E27" s="46"/>
      <c r="F27" s="46"/>
      <c r="G27" s="46"/>
      <c r="H27" s="46"/>
      <c r="I27" s="46"/>
      <c r="J27" s="46"/>
      <c r="K27" s="46"/>
      <c r="L27" s="47"/>
    </row>
    <row r="28" spans="1:20" ht="42.75" customHeight="1" x14ac:dyDescent="0.2">
      <c r="A28" s="56"/>
      <c r="B28" s="56"/>
      <c r="C28" s="56"/>
      <c r="D28" s="56"/>
      <c r="E28" s="56"/>
      <c r="F28" s="56"/>
      <c r="G28" s="56"/>
      <c r="H28" s="56"/>
      <c r="I28" s="56"/>
      <c r="J28" s="56"/>
      <c r="K28" s="56"/>
      <c r="L28" s="56"/>
    </row>
  </sheetData>
  <sheetProtection algorithmName="SHA-512" hashValue="YWCB0qHxBsUw7yY9zg0i54O+fe9Eu05JlcV5YowUC/+uyO8Am1ondZvxtv7uaiERiAeKw07/2mMsZTaxXaRUhg==" saltValue="2oihJFbemLsYM94cmWZrpw==" spinCount="100000" sheet="1" objects="1" scenarios="1" selectLockedCells="1"/>
  <mergeCells count="55">
    <mergeCell ref="F3:I3"/>
    <mergeCell ref="F4:I4"/>
    <mergeCell ref="J3:J4"/>
    <mergeCell ref="G5:I5"/>
    <mergeCell ref="A5:A11"/>
    <mergeCell ref="A18:A19"/>
    <mergeCell ref="B18:D18"/>
    <mergeCell ref="B3:E3"/>
    <mergeCell ref="B4:E4"/>
    <mergeCell ref="C5:E5"/>
    <mergeCell ref="C6:E6"/>
    <mergeCell ref="C7:E7"/>
    <mergeCell ref="C8:E8"/>
    <mergeCell ref="C9:E9"/>
    <mergeCell ref="K5:L5"/>
    <mergeCell ref="K6:L6"/>
    <mergeCell ref="K7:L7"/>
    <mergeCell ref="K8:L8"/>
    <mergeCell ref="K9:L9"/>
    <mergeCell ref="D11:K11"/>
    <mergeCell ref="E14:F14"/>
    <mergeCell ref="G6:I6"/>
    <mergeCell ref="G7:I7"/>
    <mergeCell ref="G8:I8"/>
    <mergeCell ref="G9:I9"/>
    <mergeCell ref="G10:I10"/>
    <mergeCell ref="C10:E10"/>
    <mergeCell ref="B1:L1"/>
    <mergeCell ref="A28:L28"/>
    <mergeCell ref="B13:F13"/>
    <mergeCell ref="H13:L13"/>
    <mergeCell ref="B12:L12"/>
    <mergeCell ref="I2:L2"/>
    <mergeCell ref="B17:L17"/>
    <mergeCell ref="A16:A17"/>
    <mergeCell ref="G16:L16"/>
    <mergeCell ref="E16:F16"/>
    <mergeCell ref="G14:L14"/>
    <mergeCell ref="B15:L15"/>
    <mergeCell ref="A14:A15"/>
    <mergeCell ref="A21:L21"/>
    <mergeCell ref="K10:L10"/>
    <mergeCell ref="B11:C11"/>
    <mergeCell ref="A22:L22"/>
    <mergeCell ref="A27:L27"/>
    <mergeCell ref="I18:L18"/>
    <mergeCell ref="I19:L19"/>
    <mergeCell ref="A26:L26"/>
    <mergeCell ref="B19:D19"/>
    <mergeCell ref="B20:L20"/>
    <mergeCell ref="A24:A25"/>
    <mergeCell ref="C24:D24"/>
    <mergeCell ref="A23:L23"/>
    <mergeCell ref="F24:L24"/>
    <mergeCell ref="F25:L25"/>
  </mergeCells>
  <phoneticPr fontId="1"/>
  <dataValidations count="4">
    <dataValidation type="list" allowBlank="1" showInputMessage="1" showErrorMessage="1" sqref="J5:J10 B5:B10 F5:F10 K3:K4 B24:B25" xr:uid="{BDCCD5A5-43CE-4727-BBC7-B66376562411}">
      <formula1>"□,☑"</formula1>
    </dataValidation>
    <dataValidation imeMode="off" allowBlank="1" showInputMessage="1" showErrorMessage="1" sqref="C14 C16 E14:F14 E16:F16 E18:E19 G18:G19 I18:L19 B20:L20 C2 E2 G2" xr:uid="{323E8B5A-35DD-430F-AE08-E7E6A882870E}"/>
    <dataValidation imeMode="on" allowBlank="1" showInputMessage="1" showErrorMessage="1" sqref="H13 D11:K11 B4:I4 B17:L17 B15:L15 B12:B13" xr:uid="{6DD002DE-3626-49A3-A6F3-2B15BE291E5B}"/>
    <dataValidation imeMode="hiragana" allowBlank="1" showInputMessage="1" showErrorMessage="1" sqref="B3:I3" xr:uid="{A5C01C4F-8358-4C3D-9BFE-547E95B9282D}"/>
  </dataValidations>
  <printOptions horizontalCentered="1"/>
  <pageMargins left="0.47244094488188981" right="0.47244094488188981"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優 蒲澤</dc:creator>
  <cp:lastModifiedBy>優 蒲澤</cp:lastModifiedBy>
  <cp:lastPrinted>2024-11-22T07:26:22Z</cp:lastPrinted>
  <dcterms:created xsi:type="dcterms:W3CDTF">2024-11-21T23:58:13Z</dcterms:created>
  <dcterms:modified xsi:type="dcterms:W3CDTF">2024-11-25T01:37:04Z</dcterms:modified>
</cp:coreProperties>
</file>